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_Dokumenty\Pracovní\KD\MV 2025_11 - Síla biblických příběhů 02 - stud, vina a odpuštění\"/>
    </mc:Choice>
  </mc:AlternateContent>
  <xr:revisionPtr revIDLastSave="0" documentId="13_ncr:1_{2670474A-6ADB-4451-AD20-A53DA814454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v_2019_03" sheetId="6" r:id="rId1"/>
  </sheets>
  <definedNames>
    <definedName name="_xlnm._FilterDatabase" localSheetId="0" hidden="1">mv_2019_03!$H$3:$H$5</definedName>
  </definedNames>
  <calcPr calcId="191029"/>
</workbook>
</file>

<file path=xl/calcChain.xml><?xml version="1.0" encoding="utf-8"?>
<calcChain xmlns="http://schemas.openxmlformats.org/spreadsheetml/2006/main">
  <c r="P17" i="6" l="1"/>
  <c r="Q17" i="6"/>
  <c r="R17" i="6"/>
  <c r="T17" i="6"/>
  <c r="P18" i="6"/>
  <c r="S18" i="6" s="1"/>
  <c r="U18" i="6" s="1"/>
  <c r="Q18" i="6"/>
  <c r="R18" i="6"/>
  <c r="T18" i="6"/>
  <c r="P19" i="6"/>
  <c r="S19" i="6" s="1"/>
  <c r="U19" i="6" s="1"/>
  <c r="Q19" i="6"/>
  <c r="R19" i="6"/>
  <c r="T19" i="6"/>
  <c r="P20" i="6"/>
  <c r="S20" i="6" s="1"/>
  <c r="U20" i="6" s="1"/>
  <c r="Q20" i="6"/>
  <c r="R20" i="6"/>
  <c r="T20" i="6"/>
  <c r="P21" i="6"/>
  <c r="S21" i="6" s="1"/>
  <c r="U21" i="6" s="1"/>
  <c r="Q21" i="6"/>
  <c r="R21" i="6"/>
  <c r="T21" i="6"/>
  <c r="P22" i="6"/>
  <c r="S22" i="6" s="1"/>
  <c r="U22" i="6" s="1"/>
  <c r="Q22" i="6"/>
  <c r="R22" i="6"/>
  <c r="T22" i="6"/>
  <c r="P23" i="6"/>
  <c r="S23" i="6" s="1"/>
  <c r="U23" i="6" s="1"/>
  <c r="Q23" i="6"/>
  <c r="R23" i="6"/>
  <c r="T23" i="6"/>
  <c r="P24" i="6"/>
  <c r="S24" i="6" s="1"/>
  <c r="U24" i="6" s="1"/>
  <c r="Q24" i="6"/>
  <c r="R24" i="6"/>
  <c r="T24" i="6"/>
  <c r="P8" i="6"/>
  <c r="S8" i="6" s="1"/>
  <c r="Q8" i="6"/>
  <c r="R8" i="6"/>
  <c r="P9" i="6"/>
  <c r="Q9" i="6"/>
  <c r="R9" i="6"/>
  <c r="P10" i="6"/>
  <c r="S10" i="6"/>
  <c r="U10" i="6" s="1"/>
  <c r="Q10" i="6"/>
  <c r="R10" i="6"/>
  <c r="P11" i="6"/>
  <c r="Q11" i="6"/>
  <c r="R11" i="6"/>
  <c r="P12" i="6"/>
  <c r="Q12" i="6"/>
  <c r="R12" i="6"/>
  <c r="P13" i="6"/>
  <c r="Q13" i="6"/>
  <c r="R13" i="6"/>
  <c r="P14" i="6"/>
  <c r="S14" i="6"/>
  <c r="U14" i="6" s="1"/>
  <c r="Q14" i="6"/>
  <c r="R14" i="6"/>
  <c r="P7" i="6"/>
  <c r="S7" i="6" s="1"/>
  <c r="U7" i="6" s="1"/>
  <c r="Q7" i="6"/>
  <c r="R7" i="6"/>
  <c r="T8" i="6"/>
  <c r="T9" i="6"/>
  <c r="T10" i="6"/>
  <c r="T11" i="6"/>
  <c r="T12" i="6"/>
  <c r="T13" i="6"/>
  <c r="T14" i="6"/>
  <c r="T7" i="6"/>
  <c r="S17" i="6" l="1"/>
  <c r="U17" i="6" s="1"/>
  <c r="U25" i="6" s="1"/>
  <c r="V25" i="6" s="1"/>
  <c r="S13" i="6"/>
  <c r="U13" i="6" s="1"/>
  <c r="S12" i="6"/>
  <c r="U12" i="6" s="1"/>
  <c r="S11" i="6"/>
  <c r="U11" i="6" s="1"/>
  <c r="U8" i="6"/>
  <c r="S9" i="6"/>
  <c r="U9" i="6" s="1"/>
  <c r="U15" i="6" l="1"/>
  <c r="V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Ejem</author>
  </authors>
  <commentList>
    <comment ref="T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Jan Ejem: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i/>
            <sz val="9"/>
            <color indexed="81"/>
            <rFont val="Tahoma"/>
            <family val="2"/>
            <charset val="238"/>
          </rPr>
          <t>platby za tým:</t>
        </r>
        <r>
          <rPr>
            <sz val="9"/>
            <color indexed="81"/>
            <rFont val="Tahoma"/>
            <charset val="1"/>
          </rPr>
          <t xml:space="preserve">
- hodnoty vložit ručně z modrého sloupce</t>
        </r>
      </text>
    </comment>
    <comment ref="Q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Jan Ejem:</t>
        </r>
        <r>
          <rPr>
            <sz val="9"/>
            <color indexed="81"/>
            <rFont val="Tahoma"/>
            <charset val="1"/>
          </rPr>
          <t xml:space="preserve">
od 4. do 15. narozenin</t>
        </r>
      </text>
    </comment>
    <comment ref="R4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Jan Ejem:</t>
        </r>
        <r>
          <rPr>
            <sz val="9"/>
            <color indexed="81"/>
            <rFont val="Tahoma"/>
            <charset val="1"/>
          </rPr>
          <t xml:space="preserve">
do 4. narozenin</t>
        </r>
      </text>
    </comment>
    <comment ref="F5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V případě, že nemáte hlídání pro dítě a berete je s sebou:
</t>
        </r>
        <r>
          <rPr>
            <b/>
            <sz val="9"/>
            <color indexed="81"/>
            <rFont val="Tahoma"/>
            <family val="2"/>
            <charset val="238"/>
          </rPr>
          <t xml:space="preserve">NIKDY nesmí být hodnota 0 - VŽDY musí být VĚTŠÍ, tj. alespoň 0,1 !!! </t>
        </r>
        <r>
          <rPr>
            <sz val="9"/>
            <color indexed="81"/>
            <rFont val="Tahoma"/>
            <charset val="1"/>
          </rPr>
          <t xml:space="preserve">
Ostatní čísla pište celá.</t>
        </r>
      </text>
    </comment>
    <comment ref="H5" authorId="0" shapeId="0" xr:uid="{00000000-0006-0000-0000-000005000000}">
      <text>
        <r>
          <rPr>
            <b/>
            <i/>
            <sz val="8"/>
            <color indexed="81"/>
            <rFont val="Tahoma"/>
            <family val="2"/>
            <charset val="238"/>
          </rPr>
          <t>dotace</t>
        </r>
        <r>
          <rPr>
            <sz val="8"/>
            <color indexed="81"/>
            <rFont val="Tahoma"/>
            <charset val="238"/>
          </rPr>
          <t xml:space="preserve"> pro rodiny s nižšími příjmy činí 150,-Kč/os/den (nevztahuje se na děti):
- pokud chcete využít, klikněte do buňky ve sloupcu H a v rozbalovacím menu vyberte </t>
        </r>
        <r>
          <rPr>
            <b/>
            <i/>
            <sz val="8"/>
            <color indexed="81"/>
            <rFont val="Tahoma"/>
            <family val="2"/>
            <charset val="238"/>
          </rPr>
          <t>"ano"</t>
        </r>
      </text>
    </comment>
    <comment ref="P5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Jan Ejem:</t>
        </r>
        <r>
          <rPr>
            <sz val="9"/>
            <color indexed="81"/>
            <rFont val="Tahoma"/>
            <charset val="1"/>
          </rPr>
          <t xml:space="preserve">
ubytování - 440,-Kč/os/den
strava      - 420,-Kč/os/den</t>
        </r>
      </text>
    </comment>
    <comment ref="B7" authorId="0" shapeId="0" xr:uid="{00000000-0006-0000-0000-000007000000}">
      <text>
        <r>
          <rPr>
            <b/>
            <i/>
            <sz val="9"/>
            <color indexed="10"/>
            <rFont val="Tahoma"/>
            <family val="2"/>
            <charset val="238"/>
          </rPr>
          <t>Prosím, pro přihlášení:</t>
        </r>
        <r>
          <rPr>
            <sz val="9"/>
            <color indexed="10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- NEKOPÍRUJTE si tabulku do nového čistého souboru!!!</t>
        </r>
        <r>
          <rPr>
            <sz val="9"/>
            <color indexed="10"/>
            <rFont val="Tahoma"/>
            <family val="2"/>
            <charset val="238"/>
          </rPr>
          <t xml:space="preserve">
- uložte si tento soubor na disk, vyplňte šedé buňky (pro vás jsou odemčené)
- uložte změny a odešlete na adresu: j.ejem@seznam.cz</t>
        </r>
      </text>
    </comment>
  </commentList>
</comments>
</file>

<file path=xl/sharedStrings.xml><?xml version="1.0" encoding="utf-8"?>
<sst xmlns="http://schemas.openxmlformats.org/spreadsheetml/2006/main" count="72" uniqueCount="44">
  <si>
    <t>Adresa</t>
  </si>
  <si>
    <t>Spojení</t>
  </si>
  <si>
    <t>Jméno a příjmení</t>
  </si>
  <si>
    <t>Věk</t>
  </si>
  <si>
    <t>Nocí</t>
  </si>
  <si>
    <t>Ulice</t>
  </si>
  <si>
    <t>PSČ</t>
  </si>
  <si>
    <t>Pošta</t>
  </si>
  <si>
    <t>Telefon</t>
  </si>
  <si>
    <t>e-mail</t>
  </si>
  <si>
    <t>Manžel</t>
  </si>
  <si>
    <t>Manželka</t>
  </si>
  <si>
    <t>1. dítě</t>
  </si>
  <si>
    <t>2. dítě</t>
  </si>
  <si>
    <t>3. dítě</t>
  </si>
  <si>
    <t>4. dítě</t>
  </si>
  <si>
    <t>pečovatel</t>
  </si>
  <si>
    <t>Celkem:</t>
  </si>
  <si>
    <t>Cena za osobu</t>
  </si>
  <si>
    <t>Církev platí</t>
  </si>
  <si>
    <t>Platba rodiny</t>
  </si>
  <si>
    <t>6 číslic rodného čísla</t>
  </si>
  <si>
    <t>Celkem</t>
  </si>
  <si>
    <t>dotace</t>
  </si>
  <si>
    <t>děti 0-3,99</t>
  </si>
  <si>
    <t>děti 4-14,99</t>
  </si>
  <si>
    <t>Dotace</t>
  </si>
  <si>
    <t>ano</t>
  </si>
  <si>
    <t>vyber</t>
  </si>
  <si>
    <t>po odečt. dotace</t>
  </si>
  <si>
    <t>Sami platí</t>
  </si>
  <si>
    <t>zaplatit</t>
  </si>
  <si>
    <t>zaplaceno</t>
  </si>
  <si>
    <t>ne</t>
  </si>
  <si>
    <t>Karel Příklad</t>
  </si>
  <si>
    <t>Magda Příkladová</t>
  </si>
  <si>
    <t>700623</t>
  </si>
  <si>
    <t>Trnože</t>
  </si>
  <si>
    <t>kaprik@email.cz</t>
  </si>
  <si>
    <t>maprik@centrum.cz</t>
  </si>
  <si>
    <t>755919</t>
  </si>
  <si>
    <t>Pod kopcem 24</t>
  </si>
  <si>
    <t>dospělí</t>
  </si>
  <si>
    <t>Přihláška na Manželský víkend 31.10. - 2.11.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</si>
</sst>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238"/>
    </font>
    <font>
      <sz val="9"/>
      <name val="Arial CE"/>
      <family val="2"/>
      <charset val="238"/>
    </font>
    <font>
      <sz val="8"/>
      <name val="Arial"/>
      <charset val="238"/>
    </font>
    <font>
      <sz val="9"/>
      <name val="Arial CE"/>
    </font>
    <font>
      <u/>
      <sz val="10"/>
      <color indexed="12"/>
      <name val="Arial"/>
      <charset val="238"/>
    </font>
    <font>
      <sz val="9"/>
      <color indexed="9"/>
      <name val="Arial CE"/>
      <family val="2"/>
      <charset val="238"/>
    </font>
    <font>
      <sz val="9"/>
      <color indexed="81"/>
      <name val="Tahoma"/>
      <charset val="1"/>
    </font>
    <font>
      <b/>
      <sz val="9"/>
      <color indexed="9"/>
      <name val="Arial"/>
      <charset val="238"/>
    </font>
    <font>
      <b/>
      <sz val="9"/>
      <color indexed="9"/>
      <name val="Arial CE"/>
      <family val="2"/>
      <charset val="238"/>
    </font>
    <font>
      <b/>
      <sz val="9"/>
      <color indexed="16"/>
      <name val="Arial CE"/>
      <family val="2"/>
      <charset val="238"/>
    </font>
    <font>
      <b/>
      <sz val="9"/>
      <color indexed="12"/>
      <name val="Arial CE"/>
      <family val="2"/>
      <charset val="238"/>
    </font>
    <font>
      <sz val="9"/>
      <name val="Arial"/>
      <charset val="238"/>
    </font>
    <font>
      <b/>
      <sz val="9"/>
      <name val="Arial CE"/>
      <family val="2"/>
      <charset val="238"/>
    </font>
    <font>
      <b/>
      <sz val="9"/>
      <name val="Arial"/>
      <charset val="238"/>
    </font>
    <font>
      <sz val="9"/>
      <color indexed="9"/>
      <name val="Arial"/>
      <charset val="238"/>
    </font>
    <font>
      <sz val="9"/>
      <color indexed="12"/>
      <name val="Arial"/>
      <charset val="238"/>
    </font>
    <font>
      <b/>
      <sz val="9"/>
      <color indexed="9"/>
      <name val="Arial CE"/>
    </font>
    <font>
      <b/>
      <sz val="9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12"/>
      <name val="Arial CE"/>
    </font>
    <font>
      <b/>
      <sz val="18"/>
      <color indexed="16"/>
      <name val="Arial CE"/>
      <charset val="238"/>
    </font>
    <font>
      <sz val="8"/>
      <color indexed="81"/>
      <name val="Tahoma"/>
      <charset val="238"/>
    </font>
    <font>
      <b/>
      <sz val="9"/>
      <color indexed="9"/>
      <name val="Arial CE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9"/>
      <color indexed="81"/>
      <name val="Tahoma"/>
      <family val="2"/>
      <charset val="238"/>
    </font>
    <font>
      <b/>
      <sz val="18"/>
      <color indexed="9"/>
      <name val="Arial"/>
      <family val="2"/>
      <charset val="238"/>
    </font>
    <font>
      <b/>
      <sz val="9"/>
      <name val="Arial CE"/>
      <charset val="238"/>
    </font>
    <font>
      <sz val="10"/>
      <color indexed="49"/>
      <name val="Arial"/>
      <charset val="238"/>
    </font>
    <font>
      <b/>
      <i/>
      <sz val="8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i/>
      <sz val="9"/>
      <color indexed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9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0" fontId="22" fillId="0" borderId="0" xfId="0" applyFont="1"/>
    <xf numFmtId="0" fontId="16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9" fillId="5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1" fillId="6" borderId="0" xfId="0" applyFont="1" applyFill="1"/>
    <xf numFmtId="3" fontId="11" fillId="0" borderId="0" xfId="0" applyNumberFormat="1" applyFont="1" applyAlignment="1">
      <alignment horizontal="center"/>
    </xf>
    <xf numFmtId="0" fontId="15" fillId="0" borderId="0" xfId="0" applyFont="1"/>
    <xf numFmtId="0" fontId="7" fillId="6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3" fillId="8" borderId="7" xfId="0" applyFont="1" applyFill="1" applyBorder="1" applyProtection="1">
      <protection locked="0"/>
    </xf>
    <xf numFmtId="49" fontId="3" fillId="8" borderId="7" xfId="0" applyNumberFormat="1" applyFont="1" applyFill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Protection="1">
      <protection locked="0"/>
    </xf>
    <xf numFmtId="49" fontId="3" fillId="8" borderId="8" xfId="0" applyNumberFormat="1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9" xfId="0" applyFont="1" applyFill="1" applyBorder="1" applyProtection="1">
      <protection locked="0"/>
    </xf>
    <xf numFmtId="49" fontId="3" fillId="8" borderId="9" xfId="0" applyNumberFormat="1" applyFont="1" applyFill="1" applyBorder="1" applyAlignment="1" applyProtection="1">
      <alignment horizontal="center"/>
      <protection locked="0"/>
    </xf>
    <xf numFmtId="0" fontId="3" fillId="8" borderId="9" xfId="0" applyFont="1" applyFill="1" applyBorder="1" applyAlignment="1" applyProtection="1">
      <alignment horizontal="center"/>
      <protection locked="0"/>
    </xf>
    <xf numFmtId="0" fontId="3" fillId="8" borderId="24" xfId="0" applyFont="1" applyFill="1" applyBorder="1" applyAlignment="1" applyProtection="1">
      <alignment horizontal="center"/>
      <protection locked="0"/>
    </xf>
    <xf numFmtId="0" fontId="3" fillId="8" borderId="31" xfId="0" applyFont="1" applyFill="1" applyBorder="1" applyAlignment="1" applyProtection="1">
      <alignment horizontal="center"/>
      <protection locked="0"/>
    </xf>
    <xf numFmtId="0" fontId="3" fillId="8" borderId="32" xfId="0" applyFont="1" applyFill="1" applyBorder="1" applyAlignment="1" applyProtection="1">
      <alignment horizontal="center"/>
      <protection locked="0"/>
    </xf>
    <xf numFmtId="3" fontId="3" fillId="8" borderId="7" xfId="0" applyNumberFormat="1" applyFont="1" applyFill="1" applyBorder="1" applyProtection="1">
      <protection locked="0"/>
    </xf>
    <xf numFmtId="0" fontId="4" fillId="8" borderId="33" xfId="3" applyFill="1" applyBorder="1" applyAlignment="1" applyProtection="1">
      <protection locked="0"/>
    </xf>
    <xf numFmtId="3" fontId="3" fillId="8" borderId="8" xfId="0" applyNumberFormat="1" applyFont="1" applyFill="1" applyBorder="1" applyProtection="1">
      <protection locked="0"/>
    </xf>
    <xf numFmtId="0" fontId="4" fillId="8" borderId="34" xfId="3" applyFill="1" applyBorder="1" applyAlignment="1" applyProtection="1">
      <protection locked="0"/>
    </xf>
    <xf numFmtId="0" fontId="21" fillId="8" borderId="34" xfId="0" applyFont="1" applyFill="1" applyBorder="1" applyProtection="1">
      <protection locked="0"/>
    </xf>
    <xf numFmtId="3" fontId="3" fillId="8" borderId="9" xfId="0" applyNumberFormat="1" applyFont="1" applyFill="1" applyBorder="1" applyProtection="1">
      <protection locked="0"/>
    </xf>
    <xf numFmtId="0" fontId="21" fillId="8" borderId="35" xfId="0" applyFont="1" applyFill="1" applyBorder="1" applyProtection="1"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3" fillId="0" borderId="7" xfId="0" applyNumberFormat="1" applyFont="1" applyBorder="1"/>
    <xf numFmtId="0" fontId="4" fillId="0" borderId="33" xfId="3" applyFill="1" applyBorder="1" applyAlignment="1" applyProtection="1"/>
    <xf numFmtId="49" fontId="3" fillId="0" borderId="8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3" fillId="0" borderId="8" xfId="0" applyNumberFormat="1" applyFont="1" applyBorder="1"/>
    <xf numFmtId="0" fontId="4" fillId="0" borderId="34" xfId="3" applyFill="1" applyBorder="1" applyAlignment="1" applyProtection="1"/>
    <xf numFmtId="0" fontId="21" fillId="0" borderId="34" xfId="0" applyFont="1" applyBorder="1"/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3" fontId="3" fillId="0" borderId="9" xfId="0" applyNumberFormat="1" applyFont="1" applyBorder="1"/>
    <xf numFmtId="0" fontId="21" fillId="0" borderId="35" xfId="0" applyFont="1" applyBorder="1"/>
    <xf numFmtId="0" fontId="28" fillId="3" borderId="36" xfId="0" applyFont="1" applyFill="1" applyBorder="1" applyAlignment="1">
      <alignment horizontal="center" vertical="center" textRotation="90"/>
    </xf>
    <xf numFmtId="0" fontId="28" fillId="3" borderId="37" xfId="0" applyFont="1" applyFill="1" applyBorder="1" applyAlignment="1">
      <alignment horizontal="center" vertical="center" textRotation="90"/>
    </xf>
    <xf numFmtId="0" fontId="28" fillId="3" borderId="38" xfId="0" applyFont="1" applyFill="1" applyBorder="1" applyAlignment="1">
      <alignment horizontal="center" vertical="center" textRotation="90"/>
    </xf>
    <xf numFmtId="0" fontId="28" fillId="3" borderId="36" xfId="0" applyFont="1" applyFill="1" applyBorder="1" applyAlignment="1" applyProtection="1">
      <alignment horizontal="center" vertical="center" textRotation="90"/>
      <protection locked="0"/>
    </xf>
    <xf numFmtId="0" fontId="28" fillId="3" borderId="37" xfId="0" applyFont="1" applyFill="1" applyBorder="1" applyAlignment="1" applyProtection="1">
      <alignment horizontal="center" vertical="center" textRotation="90"/>
      <protection locked="0"/>
    </xf>
    <xf numFmtId="0" fontId="28" fillId="3" borderId="38" xfId="0" applyFont="1" applyFill="1" applyBorder="1" applyAlignment="1" applyProtection="1">
      <alignment horizontal="center" vertical="center" textRotation="90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4">
    <cellStyle name="Excel Built-in Hyperlink" xfId="1" xr:uid="{00000000-0005-0000-0000-000000000000}"/>
    <cellStyle name="Excel Built-in Normal" xfId="2" xr:uid="{00000000-0005-0000-0000-000001000000}"/>
    <cellStyle name="Hypertextový odkaz" xfId="3" builtinId="8"/>
    <cellStyle name="Normální" xfId="0" builtinId="0"/>
  </cellStyles>
  <dxfs count="1">
    <dxf>
      <font>
        <condense val="0"/>
        <extend val="0"/>
        <color indexed="9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prik@centrum.cz" TargetMode="External"/><Relationship Id="rId1" Type="http://schemas.openxmlformats.org/officeDocument/2006/relationships/hyperlink" Target="mailto:kaprik@email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Y25"/>
  <sheetViews>
    <sheetView tabSelected="1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D17" sqref="D17"/>
    </sheetView>
  </sheetViews>
  <sheetFormatPr defaultRowHeight="12.75" outlineLevelCol="1" x14ac:dyDescent="0.2"/>
  <cols>
    <col min="1" max="1" width="4.140625" customWidth="1"/>
    <col min="2" max="2" width="5.42578125" customWidth="1"/>
    <col min="3" max="3" width="8.28515625" customWidth="1"/>
    <col min="4" max="4" width="19.140625" customWidth="1"/>
    <col min="5" max="5" width="10.7109375" customWidth="1"/>
    <col min="6" max="6" width="6.7109375" customWidth="1"/>
    <col min="7" max="7" width="4.28515625" customWidth="1"/>
    <col min="8" max="8" width="10.85546875" customWidth="1"/>
    <col min="9" max="9" width="2.28515625" customWidth="1"/>
    <col min="10" max="10" width="15.28515625" customWidth="1"/>
    <col min="11" max="11" width="6.42578125" style="55" customWidth="1"/>
    <col min="12" max="12" width="12.28515625" customWidth="1"/>
    <col min="13" max="13" width="11" customWidth="1"/>
    <col min="14" max="14" width="18.85546875" customWidth="1"/>
    <col min="15" max="15" width="1.140625" customWidth="1"/>
    <col min="16" max="16" width="14.7109375" customWidth="1"/>
    <col min="17" max="18" width="14.7109375" hidden="1" customWidth="1" outlineLevel="1"/>
    <col min="19" max="19" width="12" customWidth="1" collapsed="1"/>
    <col min="20" max="22" width="12" customWidth="1"/>
    <col min="23" max="23" width="2.7109375" customWidth="1"/>
    <col min="24" max="24" width="7.5703125" customWidth="1"/>
    <col min="25" max="25" width="10.85546875" customWidth="1"/>
  </cols>
  <sheetData>
    <row r="1" spans="1:25" ht="117" customHeight="1" x14ac:dyDescent="0.35">
      <c r="A1" s="47"/>
      <c r="B1" s="15"/>
      <c r="C1" s="26" t="s">
        <v>43</v>
      </c>
      <c r="D1" s="16"/>
      <c r="E1" s="17"/>
      <c r="F1" s="17"/>
      <c r="G1" s="17"/>
      <c r="H1" s="17"/>
      <c r="I1" s="17"/>
      <c r="J1" s="18"/>
      <c r="L1" s="18"/>
      <c r="M1" s="19"/>
      <c r="N1" s="20"/>
      <c r="O1" s="48"/>
      <c r="P1" s="49"/>
      <c r="Q1" s="49"/>
      <c r="R1" s="49"/>
      <c r="S1" s="49"/>
      <c r="T1" s="49"/>
      <c r="U1" s="49"/>
      <c r="V1" s="49"/>
      <c r="W1" s="48"/>
    </row>
    <row r="2" spans="1:25" ht="91.5" customHeight="1" thickBot="1" x14ac:dyDescent="0.25">
      <c r="A2" s="47"/>
      <c r="B2" s="15"/>
      <c r="C2" s="21"/>
      <c r="D2" s="22"/>
      <c r="E2" s="23"/>
      <c r="F2" s="23"/>
      <c r="G2" s="23"/>
      <c r="H2" s="40"/>
      <c r="I2" s="40"/>
      <c r="J2" s="21"/>
      <c r="K2" s="23"/>
      <c r="L2" s="21"/>
      <c r="M2" s="24"/>
      <c r="N2" s="20"/>
      <c r="O2" s="48"/>
      <c r="P2" s="49"/>
      <c r="Q2" s="49"/>
      <c r="R2" s="49"/>
      <c r="S2" s="49"/>
      <c r="T2" s="49"/>
      <c r="U2" s="49"/>
      <c r="V2" s="49"/>
      <c r="W2" s="48"/>
    </row>
    <row r="3" spans="1:25" s="55" customFormat="1" ht="12.75" customHeight="1" x14ac:dyDescent="0.2">
      <c r="A3" s="50"/>
      <c r="B3" s="34"/>
      <c r="C3" s="3"/>
      <c r="D3" s="3"/>
      <c r="E3" s="117" t="s">
        <v>21</v>
      </c>
      <c r="F3" s="3"/>
      <c r="G3" s="3"/>
      <c r="H3" s="41"/>
      <c r="I3" s="41"/>
      <c r="J3" s="125" t="s">
        <v>0</v>
      </c>
      <c r="K3" s="125"/>
      <c r="L3" s="125"/>
      <c r="M3" s="126" t="s">
        <v>1</v>
      </c>
      <c r="N3" s="126"/>
      <c r="O3" s="51"/>
      <c r="P3" s="120" t="s">
        <v>18</v>
      </c>
      <c r="Q3" s="121"/>
      <c r="R3" s="121"/>
      <c r="S3" s="122"/>
      <c r="T3" s="52" t="s">
        <v>19</v>
      </c>
      <c r="U3" s="53" t="s">
        <v>30</v>
      </c>
      <c r="V3" s="127" t="s">
        <v>20</v>
      </c>
      <c r="W3" s="51"/>
      <c r="X3" s="54" t="s">
        <v>28</v>
      </c>
      <c r="Y3" s="54"/>
    </row>
    <row r="4" spans="1:25" s="55" customFormat="1" ht="12.75" customHeight="1" x14ac:dyDescent="0.2">
      <c r="A4" s="56"/>
      <c r="B4" s="35"/>
      <c r="C4" s="28"/>
      <c r="D4" s="28"/>
      <c r="E4" s="118"/>
      <c r="F4" s="28"/>
      <c r="G4" s="28"/>
      <c r="H4" s="42"/>
      <c r="I4" s="42"/>
      <c r="J4" s="28"/>
      <c r="K4" s="28"/>
      <c r="L4" s="28"/>
      <c r="M4" s="29"/>
      <c r="N4" s="30"/>
      <c r="O4" s="51"/>
      <c r="P4" s="36" t="s">
        <v>42</v>
      </c>
      <c r="Q4" s="31" t="s">
        <v>25</v>
      </c>
      <c r="R4" s="31" t="s">
        <v>24</v>
      </c>
      <c r="S4" s="123" t="s">
        <v>22</v>
      </c>
      <c r="T4" s="38" t="s">
        <v>23</v>
      </c>
      <c r="U4" s="130" t="s">
        <v>29</v>
      </c>
      <c r="V4" s="128"/>
      <c r="W4" s="51"/>
      <c r="X4" s="54" t="s">
        <v>27</v>
      </c>
      <c r="Y4" s="54" t="s">
        <v>31</v>
      </c>
    </row>
    <row r="5" spans="1:25" s="55" customFormat="1" ht="12.75" customHeight="1" thickBot="1" x14ac:dyDescent="0.25">
      <c r="A5" s="47"/>
      <c r="B5" s="37"/>
      <c r="C5" s="4"/>
      <c r="D5" s="4" t="s">
        <v>2</v>
      </c>
      <c r="E5" s="119"/>
      <c r="F5" s="4" t="s">
        <v>3</v>
      </c>
      <c r="G5" s="4" t="s">
        <v>4</v>
      </c>
      <c r="H5" s="46" t="s">
        <v>26</v>
      </c>
      <c r="I5" s="43"/>
      <c r="J5" s="5" t="s">
        <v>5</v>
      </c>
      <c r="K5" s="5" t="s">
        <v>6</v>
      </c>
      <c r="L5" s="5" t="s">
        <v>7</v>
      </c>
      <c r="M5" s="25" t="s">
        <v>8</v>
      </c>
      <c r="N5" s="6" t="s">
        <v>9</v>
      </c>
      <c r="O5" s="49"/>
      <c r="P5" s="33">
        <v>860</v>
      </c>
      <c r="Q5" s="32">
        <v>0</v>
      </c>
      <c r="R5" s="39">
        <v>0</v>
      </c>
      <c r="S5" s="124"/>
      <c r="T5" s="44">
        <v>150</v>
      </c>
      <c r="U5" s="131"/>
      <c r="V5" s="129"/>
      <c r="W5" s="49"/>
      <c r="X5" s="54" t="s">
        <v>33</v>
      </c>
      <c r="Y5" s="54" t="s">
        <v>32</v>
      </c>
    </row>
    <row r="6" spans="1:25" ht="13.5" thickBot="1" x14ac:dyDescent="0.25">
      <c r="A6" s="47"/>
      <c r="B6" s="57"/>
      <c r="C6" s="48"/>
      <c r="D6" s="48"/>
      <c r="E6" s="48"/>
      <c r="F6" s="48"/>
      <c r="G6" s="48"/>
      <c r="H6" s="48"/>
      <c r="I6" s="48"/>
      <c r="J6" s="58"/>
      <c r="K6" s="49"/>
      <c r="L6" s="48"/>
      <c r="M6" s="59"/>
      <c r="N6" s="60"/>
      <c r="O6" s="48"/>
      <c r="P6" s="49"/>
      <c r="Q6" s="49"/>
      <c r="R6" s="49"/>
      <c r="S6" s="49"/>
      <c r="T6" s="49"/>
      <c r="U6" s="49"/>
      <c r="V6" s="49"/>
      <c r="W6" s="48"/>
    </row>
    <row r="7" spans="1:25" x14ac:dyDescent="0.2">
      <c r="A7" s="61">
        <v>0</v>
      </c>
      <c r="B7" s="27">
        <v>0</v>
      </c>
      <c r="C7" s="7" t="s">
        <v>10</v>
      </c>
      <c r="D7" s="7" t="s">
        <v>34</v>
      </c>
      <c r="E7" s="97" t="s">
        <v>36</v>
      </c>
      <c r="F7" s="62">
        <v>53</v>
      </c>
      <c r="G7" s="62">
        <v>2</v>
      </c>
      <c r="H7" s="98" t="s">
        <v>33</v>
      </c>
      <c r="I7" s="62"/>
      <c r="J7" s="7" t="s">
        <v>41</v>
      </c>
      <c r="K7" s="62">
        <v>99999</v>
      </c>
      <c r="L7" s="7" t="s">
        <v>37</v>
      </c>
      <c r="M7" s="99">
        <v>601987654</v>
      </c>
      <c r="N7" s="100" t="s">
        <v>38</v>
      </c>
      <c r="O7" s="48"/>
      <c r="P7" s="63">
        <f>(IF(F7&gt;=15,1,0))*$P$5*G7</f>
        <v>1720</v>
      </c>
      <c r="Q7" s="64">
        <f>(IF(F7&gt;=4,1,0))*(IF(F7&lt;15,1,0))*$Q$5*G7</f>
        <v>0</v>
      </c>
      <c r="R7" s="64">
        <f t="shared" ref="R7:R13" si="0">((IF(F7&gt;0,1,0)*(IF(F7&lt;4,1,0)))*$R$5*G7)</f>
        <v>0</v>
      </c>
      <c r="S7" s="65">
        <f t="shared" ref="S7:S14" si="1">(SUM(P7:R7))*(COUNTA(D7))</f>
        <v>1720</v>
      </c>
      <c r="T7" s="66">
        <f t="shared" ref="T7:T14" si="2">(IF(H7=$X$4,1,0)*$T$5*G7)*(COUNTA(D7))</f>
        <v>0</v>
      </c>
      <c r="U7" s="67">
        <f>S7-T7</f>
        <v>1720</v>
      </c>
      <c r="V7" s="111" t="s">
        <v>31</v>
      </c>
      <c r="W7" s="48"/>
    </row>
    <row r="8" spans="1:25" x14ac:dyDescent="0.2">
      <c r="A8" s="47"/>
      <c r="B8" s="1"/>
      <c r="C8" s="8" t="s">
        <v>11</v>
      </c>
      <c r="D8" s="8" t="s">
        <v>35</v>
      </c>
      <c r="E8" s="101" t="s">
        <v>40</v>
      </c>
      <c r="F8" s="68">
        <v>48</v>
      </c>
      <c r="G8" s="68">
        <v>2</v>
      </c>
      <c r="H8" s="102" t="s">
        <v>27</v>
      </c>
      <c r="I8" s="68"/>
      <c r="J8" s="8"/>
      <c r="K8" s="68"/>
      <c r="L8" s="8"/>
      <c r="M8" s="103">
        <v>777123456</v>
      </c>
      <c r="N8" s="104" t="s">
        <v>39</v>
      </c>
      <c r="O8" s="48"/>
      <c r="P8" s="69">
        <f t="shared" ref="P8:P14" si="3">(IF(F8&gt;=15,1,0))*$P$5*G8</f>
        <v>1720</v>
      </c>
      <c r="Q8" s="70">
        <f t="shared" ref="Q8:Q14" si="4">(IF(F8&gt;=4,1,0))*(IF(F8&lt;15,1,0))*$Q$5*G8</f>
        <v>0</v>
      </c>
      <c r="R8" s="70">
        <f t="shared" si="0"/>
        <v>0</v>
      </c>
      <c r="S8" s="71">
        <f t="shared" si="1"/>
        <v>1720</v>
      </c>
      <c r="T8" s="72">
        <f t="shared" si="2"/>
        <v>300</v>
      </c>
      <c r="U8" s="73">
        <f t="shared" ref="U8:U14" si="5">S8-T8</f>
        <v>1420</v>
      </c>
      <c r="V8" s="112"/>
      <c r="W8" s="48"/>
    </row>
    <row r="9" spans="1:25" x14ac:dyDescent="0.2">
      <c r="A9" s="47"/>
      <c r="B9" s="1"/>
      <c r="C9" s="8" t="s">
        <v>12</v>
      </c>
      <c r="D9" s="8"/>
      <c r="E9" s="101"/>
      <c r="F9" s="68"/>
      <c r="G9" s="68">
        <v>2</v>
      </c>
      <c r="H9" s="102" t="s">
        <v>28</v>
      </c>
      <c r="I9" s="68"/>
      <c r="J9" s="8"/>
      <c r="K9" s="68"/>
      <c r="L9" s="8"/>
      <c r="M9" s="103"/>
      <c r="N9" s="105"/>
      <c r="O9" s="48"/>
      <c r="P9" s="69">
        <f t="shared" si="3"/>
        <v>0</v>
      </c>
      <c r="Q9" s="70">
        <f t="shared" si="4"/>
        <v>0</v>
      </c>
      <c r="R9" s="70">
        <f t="shared" si="0"/>
        <v>0</v>
      </c>
      <c r="S9" s="71">
        <f t="shared" si="1"/>
        <v>0</v>
      </c>
      <c r="T9" s="72">
        <f t="shared" si="2"/>
        <v>0</v>
      </c>
      <c r="U9" s="73">
        <f t="shared" si="5"/>
        <v>0</v>
      </c>
      <c r="V9" s="112"/>
      <c r="W9" s="48"/>
    </row>
    <row r="10" spans="1:25" x14ac:dyDescent="0.2">
      <c r="A10" s="47"/>
      <c r="B10" s="1"/>
      <c r="C10" s="8" t="s">
        <v>13</v>
      </c>
      <c r="D10" s="8"/>
      <c r="E10" s="101"/>
      <c r="F10" s="68"/>
      <c r="G10" s="68">
        <v>2</v>
      </c>
      <c r="H10" s="102" t="s">
        <v>28</v>
      </c>
      <c r="I10" s="68"/>
      <c r="J10" s="8"/>
      <c r="K10" s="68"/>
      <c r="L10" s="8"/>
      <c r="M10" s="103"/>
      <c r="N10" s="105"/>
      <c r="O10" s="48"/>
      <c r="P10" s="69">
        <f t="shared" si="3"/>
        <v>0</v>
      </c>
      <c r="Q10" s="70">
        <f t="shared" si="4"/>
        <v>0</v>
      </c>
      <c r="R10" s="70">
        <f t="shared" si="0"/>
        <v>0</v>
      </c>
      <c r="S10" s="71">
        <f t="shared" si="1"/>
        <v>0</v>
      </c>
      <c r="T10" s="72">
        <f t="shared" si="2"/>
        <v>0</v>
      </c>
      <c r="U10" s="73">
        <f t="shared" si="5"/>
        <v>0</v>
      </c>
      <c r="V10" s="112"/>
      <c r="W10" s="48"/>
    </row>
    <row r="11" spans="1:25" x14ac:dyDescent="0.2">
      <c r="A11" s="47"/>
      <c r="B11" s="1"/>
      <c r="C11" s="8" t="s">
        <v>14</v>
      </c>
      <c r="D11" s="8"/>
      <c r="E11" s="101"/>
      <c r="F11" s="68"/>
      <c r="G11" s="68">
        <v>2</v>
      </c>
      <c r="H11" s="102" t="s">
        <v>28</v>
      </c>
      <c r="I11" s="68"/>
      <c r="J11" s="8"/>
      <c r="K11" s="68"/>
      <c r="L11" s="8"/>
      <c r="M11" s="103"/>
      <c r="N11" s="105"/>
      <c r="O11" s="48"/>
      <c r="P11" s="69">
        <f t="shared" si="3"/>
        <v>0</v>
      </c>
      <c r="Q11" s="70">
        <f t="shared" si="4"/>
        <v>0</v>
      </c>
      <c r="R11" s="70">
        <f t="shared" si="0"/>
        <v>0</v>
      </c>
      <c r="S11" s="71">
        <f t="shared" si="1"/>
        <v>0</v>
      </c>
      <c r="T11" s="72">
        <f t="shared" si="2"/>
        <v>0</v>
      </c>
      <c r="U11" s="73">
        <f t="shared" si="5"/>
        <v>0</v>
      </c>
      <c r="V11" s="112"/>
      <c r="W11" s="48"/>
    </row>
    <row r="12" spans="1:25" x14ac:dyDescent="0.2">
      <c r="A12" s="47"/>
      <c r="B12" s="1"/>
      <c r="C12" s="8" t="s">
        <v>15</v>
      </c>
      <c r="D12" s="8"/>
      <c r="E12" s="101"/>
      <c r="F12" s="68"/>
      <c r="G12" s="68">
        <v>2</v>
      </c>
      <c r="H12" s="102" t="s">
        <v>28</v>
      </c>
      <c r="I12" s="68"/>
      <c r="J12" s="8"/>
      <c r="K12" s="68"/>
      <c r="L12" s="8"/>
      <c r="M12" s="103"/>
      <c r="N12" s="105"/>
      <c r="O12" s="48"/>
      <c r="P12" s="69">
        <f t="shared" si="3"/>
        <v>0</v>
      </c>
      <c r="Q12" s="70">
        <f t="shared" si="4"/>
        <v>0</v>
      </c>
      <c r="R12" s="70">
        <f t="shared" si="0"/>
        <v>0</v>
      </c>
      <c r="S12" s="71">
        <f t="shared" si="1"/>
        <v>0</v>
      </c>
      <c r="T12" s="72">
        <f t="shared" si="2"/>
        <v>0</v>
      </c>
      <c r="U12" s="73">
        <f t="shared" si="5"/>
        <v>0</v>
      </c>
      <c r="V12" s="112"/>
      <c r="W12" s="48"/>
    </row>
    <row r="13" spans="1:25" x14ac:dyDescent="0.2">
      <c r="A13" s="47"/>
      <c r="B13" s="1"/>
      <c r="C13" s="8" t="s">
        <v>16</v>
      </c>
      <c r="D13" s="8"/>
      <c r="E13" s="101"/>
      <c r="F13" s="68"/>
      <c r="G13" s="68">
        <v>2</v>
      </c>
      <c r="H13" s="102" t="s">
        <v>28</v>
      </c>
      <c r="I13" s="68"/>
      <c r="J13" s="8"/>
      <c r="K13" s="68"/>
      <c r="L13" s="8"/>
      <c r="M13" s="103"/>
      <c r="N13" s="105"/>
      <c r="O13" s="48"/>
      <c r="P13" s="69">
        <f t="shared" si="3"/>
        <v>0</v>
      </c>
      <c r="Q13" s="70">
        <f t="shared" si="4"/>
        <v>0</v>
      </c>
      <c r="R13" s="70">
        <f t="shared" si="0"/>
        <v>0</v>
      </c>
      <c r="S13" s="71">
        <f t="shared" si="1"/>
        <v>0</v>
      </c>
      <c r="T13" s="72">
        <f t="shared" si="2"/>
        <v>0</v>
      </c>
      <c r="U13" s="73">
        <f t="shared" si="5"/>
        <v>0</v>
      </c>
      <c r="V13" s="112"/>
      <c r="W13" s="48"/>
    </row>
    <row r="14" spans="1:25" x14ac:dyDescent="0.2">
      <c r="A14" s="47"/>
      <c r="B14" s="1"/>
      <c r="C14" s="9" t="s">
        <v>16</v>
      </c>
      <c r="D14" s="9"/>
      <c r="E14" s="106"/>
      <c r="F14" s="107"/>
      <c r="G14" s="68">
        <v>2</v>
      </c>
      <c r="H14" s="108" t="s">
        <v>28</v>
      </c>
      <c r="I14" s="68"/>
      <c r="J14" s="9"/>
      <c r="K14" s="107"/>
      <c r="L14" s="9"/>
      <c r="M14" s="109"/>
      <c r="N14" s="110"/>
      <c r="O14" s="48"/>
      <c r="P14" s="69">
        <f t="shared" si="3"/>
        <v>0</v>
      </c>
      <c r="Q14" s="70">
        <f t="shared" si="4"/>
        <v>0</v>
      </c>
      <c r="R14" s="70">
        <f>((IF(F14&gt;0,1,0)*(IF(F14&lt;4,1,0)))*$R$5*G14)</f>
        <v>0</v>
      </c>
      <c r="S14" s="71">
        <f t="shared" si="1"/>
        <v>0</v>
      </c>
      <c r="T14" s="72">
        <f t="shared" si="2"/>
        <v>0</v>
      </c>
      <c r="U14" s="73">
        <f t="shared" si="5"/>
        <v>0</v>
      </c>
      <c r="V14" s="113"/>
      <c r="W14" s="48"/>
    </row>
    <row r="15" spans="1:25" ht="13.5" customHeight="1" thickBot="1" x14ac:dyDescent="0.25">
      <c r="A15" s="47"/>
      <c r="B15" s="2"/>
      <c r="C15" s="10" t="s">
        <v>17</v>
      </c>
      <c r="D15" s="10"/>
      <c r="E15" s="11"/>
      <c r="F15" s="12"/>
      <c r="G15" s="12"/>
      <c r="H15" s="13"/>
      <c r="I15" s="45"/>
      <c r="J15" s="12"/>
      <c r="K15" s="12"/>
      <c r="L15" s="12"/>
      <c r="M15" s="12"/>
      <c r="N15" s="14"/>
      <c r="O15" s="48"/>
      <c r="P15" s="74"/>
      <c r="Q15" s="75"/>
      <c r="R15" s="75"/>
      <c r="S15" s="75"/>
      <c r="T15" s="75"/>
      <c r="U15" s="76">
        <f>SUM(U7:U14)</f>
        <v>3140</v>
      </c>
      <c r="V15" s="77">
        <f>U15</f>
        <v>3140</v>
      </c>
      <c r="W15" s="48"/>
    </row>
    <row r="16" spans="1:25" ht="13.5" thickBot="1" x14ac:dyDescent="0.25"/>
    <row r="17" spans="1:23" x14ac:dyDescent="0.2">
      <c r="A17" s="61">
        <v>1</v>
      </c>
      <c r="B17" s="27">
        <v>1</v>
      </c>
      <c r="C17" s="7" t="s">
        <v>10</v>
      </c>
      <c r="D17" s="78"/>
      <c r="E17" s="79"/>
      <c r="F17" s="80"/>
      <c r="G17" s="62">
        <v>2</v>
      </c>
      <c r="H17" s="87" t="s">
        <v>28</v>
      </c>
      <c r="I17" s="62"/>
      <c r="J17" s="78"/>
      <c r="K17" s="80"/>
      <c r="L17" s="78"/>
      <c r="M17" s="90"/>
      <c r="N17" s="91"/>
      <c r="O17" s="48"/>
      <c r="P17" s="63">
        <f>(IF(F17&gt;=15,1,0))*$P$5*G17</f>
        <v>0</v>
      </c>
      <c r="Q17" s="64">
        <f>(IF(F17&gt;=4,1,0))*(IF(F17&lt;15,1,0))*$Q$5*G17</f>
        <v>0</v>
      </c>
      <c r="R17" s="64">
        <f t="shared" ref="R17:R23" si="6">((IF(F17&gt;0,1,0)*(IF(F17&lt;4,1,0)))*$R$5*G17)</f>
        <v>0</v>
      </c>
      <c r="S17" s="65">
        <f t="shared" ref="S17:S24" si="7">(SUM(P17:R17))*(COUNTA(D17))</f>
        <v>0</v>
      </c>
      <c r="T17" s="66">
        <f t="shared" ref="T17:T24" si="8">(IF(H17=$X$4,1,0)*$T$5*G17)*(COUNTA(D17))</f>
        <v>0</v>
      </c>
      <c r="U17" s="67">
        <f>S17-T17</f>
        <v>0</v>
      </c>
      <c r="V17" s="114" t="s">
        <v>31</v>
      </c>
      <c r="W17" s="48"/>
    </row>
    <row r="18" spans="1:23" x14ac:dyDescent="0.2">
      <c r="A18" s="47"/>
      <c r="B18" s="1"/>
      <c r="C18" s="8" t="s">
        <v>11</v>
      </c>
      <c r="D18" s="81"/>
      <c r="E18" s="82"/>
      <c r="F18" s="83"/>
      <c r="G18" s="68">
        <v>2</v>
      </c>
      <c r="H18" s="88" t="s">
        <v>28</v>
      </c>
      <c r="I18" s="68"/>
      <c r="J18" s="81"/>
      <c r="K18" s="83"/>
      <c r="L18" s="81"/>
      <c r="M18" s="92"/>
      <c r="N18" s="93"/>
      <c r="O18" s="48"/>
      <c r="P18" s="69">
        <f t="shared" ref="P18:P24" si="9">(IF(F18&gt;=15,1,0))*$P$5*G18</f>
        <v>0</v>
      </c>
      <c r="Q18" s="70">
        <f t="shared" ref="Q18:Q24" si="10">(IF(F18&gt;=4,1,0))*(IF(F18&lt;15,1,0))*$Q$5*G18</f>
        <v>0</v>
      </c>
      <c r="R18" s="70">
        <f t="shared" si="6"/>
        <v>0</v>
      </c>
      <c r="S18" s="71">
        <f t="shared" si="7"/>
        <v>0</v>
      </c>
      <c r="T18" s="72">
        <f t="shared" si="8"/>
        <v>0</v>
      </c>
      <c r="U18" s="73">
        <f t="shared" ref="U18:U24" si="11">S18-T18</f>
        <v>0</v>
      </c>
      <c r="V18" s="115"/>
      <c r="W18" s="48"/>
    </row>
    <row r="19" spans="1:23" x14ac:dyDescent="0.2">
      <c r="A19" s="47"/>
      <c r="B19" s="1"/>
      <c r="C19" s="8" t="s">
        <v>12</v>
      </c>
      <c r="D19" s="81"/>
      <c r="E19" s="82"/>
      <c r="F19" s="83"/>
      <c r="G19" s="68">
        <v>2</v>
      </c>
      <c r="H19" s="88" t="s">
        <v>28</v>
      </c>
      <c r="I19" s="68"/>
      <c r="J19" s="81"/>
      <c r="K19" s="83"/>
      <c r="L19" s="81"/>
      <c r="M19" s="92"/>
      <c r="N19" s="94"/>
      <c r="O19" s="48"/>
      <c r="P19" s="69">
        <f t="shared" si="9"/>
        <v>0</v>
      </c>
      <c r="Q19" s="70">
        <f t="shared" si="10"/>
        <v>0</v>
      </c>
      <c r="R19" s="70">
        <f t="shared" si="6"/>
        <v>0</v>
      </c>
      <c r="S19" s="71">
        <f t="shared" si="7"/>
        <v>0</v>
      </c>
      <c r="T19" s="72">
        <f t="shared" si="8"/>
        <v>0</v>
      </c>
      <c r="U19" s="73">
        <f t="shared" si="11"/>
        <v>0</v>
      </c>
      <c r="V19" s="115"/>
      <c r="W19" s="48"/>
    </row>
    <row r="20" spans="1:23" x14ac:dyDescent="0.2">
      <c r="A20" s="47"/>
      <c r="B20" s="1"/>
      <c r="C20" s="8" t="s">
        <v>13</v>
      </c>
      <c r="D20" s="81"/>
      <c r="E20" s="82"/>
      <c r="F20" s="83"/>
      <c r="G20" s="68">
        <v>2</v>
      </c>
      <c r="H20" s="88" t="s">
        <v>28</v>
      </c>
      <c r="I20" s="68"/>
      <c r="J20" s="81"/>
      <c r="K20" s="83"/>
      <c r="L20" s="81"/>
      <c r="M20" s="92"/>
      <c r="N20" s="94"/>
      <c r="O20" s="48"/>
      <c r="P20" s="69">
        <f t="shared" si="9"/>
        <v>0</v>
      </c>
      <c r="Q20" s="70">
        <f t="shared" si="10"/>
        <v>0</v>
      </c>
      <c r="R20" s="70">
        <f t="shared" si="6"/>
        <v>0</v>
      </c>
      <c r="S20" s="71">
        <f t="shared" si="7"/>
        <v>0</v>
      </c>
      <c r="T20" s="72">
        <f t="shared" si="8"/>
        <v>0</v>
      </c>
      <c r="U20" s="73">
        <f t="shared" si="11"/>
        <v>0</v>
      </c>
      <c r="V20" s="115"/>
      <c r="W20" s="48"/>
    </row>
    <row r="21" spans="1:23" x14ac:dyDescent="0.2">
      <c r="A21" s="47"/>
      <c r="B21" s="1"/>
      <c r="C21" s="8" t="s">
        <v>14</v>
      </c>
      <c r="D21" s="81"/>
      <c r="E21" s="82"/>
      <c r="F21" s="83"/>
      <c r="G21" s="68">
        <v>2</v>
      </c>
      <c r="H21" s="88" t="s">
        <v>28</v>
      </c>
      <c r="I21" s="68"/>
      <c r="J21" s="81"/>
      <c r="K21" s="83"/>
      <c r="L21" s="81"/>
      <c r="M21" s="92"/>
      <c r="N21" s="94"/>
      <c r="O21" s="48"/>
      <c r="P21" s="69">
        <f t="shared" si="9"/>
        <v>0</v>
      </c>
      <c r="Q21" s="70">
        <f t="shared" si="10"/>
        <v>0</v>
      </c>
      <c r="R21" s="70">
        <f t="shared" si="6"/>
        <v>0</v>
      </c>
      <c r="S21" s="71">
        <f t="shared" si="7"/>
        <v>0</v>
      </c>
      <c r="T21" s="72">
        <f t="shared" si="8"/>
        <v>0</v>
      </c>
      <c r="U21" s="73">
        <f t="shared" si="11"/>
        <v>0</v>
      </c>
      <c r="V21" s="115"/>
      <c r="W21" s="48"/>
    </row>
    <row r="22" spans="1:23" x14ac:dyDescent="0.2">
      <c r="A22" s="47"/>
      <c r="B22" s="1"/>
      <c r="C22" s="8" t="s">
        <v>15</v>
      </c>
      <c r="D22" s="81"/>
      <c r="E22" s="82"/>
      <c r="F22" s="83"/>
      <c r="G22" s="68">
        <v>2</v>
      </c>
      <c r="H22" s="88" t="s">
        <v>28</v>
      </c>
      <c r="I22" s="68"/>
      <c r="J22" s="81"/>
      <c r="K22" s="83"/>
      <c r="L22" s="81"/>
      <c r="M22" s="92"/>
      <c r="N22" s="94"/>
      <c r="O22" s="48"/>
      <c r="P22" s="69">
        <f t="shared" si="9"/>
        <v>0</v>
      </c>
      <c r="Q22" s="70">
        <f t="shared" si="10"/>
        <v>0</v>
      </c>
      <c r="R22" s="70">
        <f t="shared" si="6"/>
        <v>0</v>
      </c>
      <c r="S22" s="71">
        <f t="shared" si="7"/>
        <v>0</v>
      </c>
      <c r="T22" s="72">
        <f t="shared" si="8"/>
        <v>0</v>
      </c>
      <c r="U22" s="73">
        <f t="shared" si="11"/>
        <v>0</v>
      </c>
      <c r="V22" s="115"/>
      <c r="W22" s="48"/>
    </row>
    <row r="23" spans="1:23" x14ac:dyDescent="0.2">
      <c r="A23" s="47"/>
      <c r="B23" s="1"/>
      <c r="C23" s="8" t="s">
        <v>16</v>
      </c>
      <c r="D23" s="81"/>
      <c r="E23" s="82"/>
      <c r="F23" s="83"/>
      <c r="G23" s="68">
        <v>2</v>
      </c>
      <c r="H23" s="88" t="s">
        <v>28</v>
      </c>
      <c r="I23" s="68"/>
      <c r="J23" s="81"/>
      <c r="K23" s="83"/>
      <c r="L23" s="81"/>
      <c r="M23" s="92"/>
      <c r="N23" s="94"/>
      <c r="O23" s="48"/>
      <c r="P23" s="69">
        <f t="shared" si="9"/>
        <v>0</v>
      </c>
      <c r="Q23" s="70">
        <f t="shared" si="10"/>
        <v>0</v>
      </c>
      <c r="R23" s="70">
        <f t="shared" si="6"/>
        <v>0</v>
      </c>
      <c r="S23" s="71">
        <f t="shared" si="7"/>
        <v>0</v>
      </c>
      <c r="T23" s="72">
        <f t="shared" si="8"/>
        <v>0</v>
      </c>
      <c r="U23" s="73">
        <f t="shared" si="11"/>
        <v>0</v>
      </c>
      <c r="V23" s="115"/>
      <c r="W23" s="48"/>
    </row>
    <row r="24" spans="1:23" x14ac:dyDescent="0.2">
      <c r="A24" s="47"/>
      <c r="B24" s="1"/>
      <c r="C24" s="9" t="s">
        <v>16</v>
      </c>
      <c r="D24" s="84"/>
      <c r="E24" s="85"/>
      <c r="F24" s="86"/>
      <c r="G24" s="68">
        <v>2</v>
      </c>
      <c r="H24" s="89" t="s">
        <v>28</v>
      </c>
      <c r="I24" s="68"/>
      <c r="J24" s="84"/>
      <c r="K24" s="86"/>
      <c r="L24" s="84"/>
      <c r="M24" s="95"/>
      <c r="N24" s="96"/>
      <c r="O24" s="48"/>
      <c r="P24" s="69">
        <f t="shared" si="9"/>
        <v>0</v>
      </c>
      <c r="Q24" s="70">
        <f t="shared" si="10"/>
        <v>0</v>
      </c>
      <c r="R24" s="70">
        <f>((IF(F24&gt;0,1,0)*(IF(F24&lt;4,1,0)))*$R$5*G24)</f>
        <v>0</v>
      </c>
      <c r="S24" s="71">
        <f t="shared" si="7"/>
        <v>0</v>
      </c>
      <c r="T24" s="72">
        <f t="shared" si="8"/>
        <v>0</v>
      </c>
      <c r="U24" s="73">
        <f t="shared" si="11"/>
        <v>0</v>
      </c>
      <c r="V24" s="116"/>
      <c r="W24" s="48"/>
    </row>
    <row r="25" spans="1:23" ht="13.5" customHeight="1" thickBot="1" x14ac:dyDescent="0.25">
      <c r="A25" s="47"/>
      <c r="B25" s="2"/>
      <c r="C25" s="10" t="s">
        <v>17</v>
      </c>
      <c r="D25" s="10"/>
      <c r="E25" s="11"/>
      <c r="F25" s="12"/>
      <c r="G25" s="12"/>
      <c r="H25" s="13"/>
      <c r="I25" s="45"/>
      <c r="J25" s="12"/>
      <c r="K25" s="12"/>
      <c r="L25" s="12"/>
      <c r="M25" s="12"/>
      <c r="N25" s="14"/>
      <c r="O25" s="48"/>
      <c r="P25" s="74"/>
      <c r="Q25" s="75"/>
      <c r="R25" s="75"/>
      <c r="S25" s="75"/>
      <c r="T25" s="75"/>
      <c r="U25" s="76">
        <f>SUM(U17:U24)</f>
        <v>0</v>
      </c>
      <c r="V25" s="77">
        <f>U25</f>
        <v>0</v>
      </c>
      <c r="W25" s="48"/>
    </row>
  </sheetData>
  <sheetProtection algorithmName="SHA-512" hashValue="QrH7xHHahcfvmjR3OwnP9uaVRb36jjHtZwb2lZJYnek8IUO3emlTL2D+6h+FB8C9uRH3iNwb21kpOSkPjqjycg==" saltValue="bhRUyv3uWLOY6oUm/6yWsg==" spinCount="100000" sheet="1" objects="1" scenarios="1"/>
  <mergeCells count="9">
    <mergeCell ref="V7:V14"/>
    <mergeCell ref="V17:V24"/>
    <mergeCell ref="E3:E5"/>
    <mergeCell ref="P3:S3"/>
    <mergeCell ref="S4:S5"/>
    <mergeCell ref="J3:L3"/>
    <mergeCell ref="M3:N3"/>
    <mergeCell ref="V3:V5"/>
    <mergeCell ref="U4:U5"/>
  </mergeCells>
  <phoneticPr fontId="2" type="noConversion"/>
  <conditionalFormatting sqref="V7:V14 V17:V24">
    <cfRule type="cellIs" dxfId="0" priority="1" stopIfTrue="1" operator="equal">
      <formula>$Y$5</formula>
    </cfRule>
  </conditionalFormatting>
  <dataValidations count="2">
    <dataValidation type="list" allowBlank="1" showInputMessage="1" showErrorMessage="1" sqref="H17:H24 H7:H14" xr:uid="{00000000-0002-0000-0000-000000000000}">
      <formula1>$X$3:$X$5</formula1>
    </dataValidation>
    <dataValidation type="list" allowBlank="1" showInputMessage="1" showErrorMessage="1" sqref="V7:V14 V17:V24" xr:uid="{00000000-0002-0000-0000-000001000000}">
      <formula1>$Y$4:$Y$5</formula1>
    </dataValidation>
  </dataValidations>
  <hyperlinks>
    <hyperlink ref="N7" r:id="rId1" xr:uid="{00000000-0004-0000-0000-000000000000}"/>
    <hyperlink ref="N8" r:id="rId2" xr:uid="{00000000-0004-0000-0000-000001000000}"/>
  </hyperlinks>
  <pageMargins left="0.78740157499999996" right="0.78740157499999996" top="0.984251969" bottom="0.984251969" header="0.4921259845" footer="0.4921259845"/>
  <pageSetup paperSize="9" orientation="portrait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mv_2019_03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Ejem</dc:creator>
  <cp:lastModifiedBy>Jan Ejem</cp:lastModifiedBy>
  <cp:lastPrinted>2019-01-27T20:10:49Z</cp:lastPrinted>
  <dcterms:created xsi:type="dcterms:W3CDTF">2012-02-18T18:31:00Z</dcterms:created>
  <dcterms:modified xsi:type="dcterms:W3CDTF">2025-09-02T17:48:38Z</dcterms:modified>
</cp:coreProperties>
</file>